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ygye\Desktop\mester\excel\"/>
    </mc:Choice>
  </mc:AlternateContent>
  <xr:revisionPtr revIDLastSave="0" documentId="13_ncr:1_{9B2D7E68-9160-4096-AACA-60E43551FA7B}" xr6:coauthVersionLast="36" xr6:coauthVersionMax="36" xr10:uidLastSave="{00000000-0000-0000-0000-000000000000}"/>
  <bookViews>
    <workbookView xWindow="120" yWindow="12" windowWidth="15480" windowHeight="11640" xr2:uid="{00000000-000D-0000-FFFF-FFFF00000000}"/>
  </bookViews>
  <sheets>
    <sheet name="Munka1" sheetId="1" r:id="rId1"/>
    <sheet name="Munka2" sheetId="2" r:id="rId2"/>
    <sheet name="Munka3" sheetId="3" r:id="rId3"/>
  </sheets>
  <calcPr calcId="191029"/>
</workbook>
</file>

<file path=xl/calcChain.xml><?xml version="1.0" encoding="utf-8"?>
<calcChain xmlns="http://schemas.openxmlformats.org/spreadsheetml/2006/main">
  <c r="C11" i="1" l="1"/>
  <c r="Q6" i="1" l="1"/>
  <c r="I33" i="1"/>
  <c r="I8" i="1"/>
  <c r="W10" i="1" s="1"/>
  <c r="W11" i="1" s="1"/>
  <c r="N10" i="1" l="1"/>
  <c r="N11" i="1" s="1"/>
  <c r="O10" i="1"/>
  <c r="O11" i="1" s="1"/>
  <c r="P10" i="1"/>
  <c r="P11" i="1" s="1"/>
  <c r="Q10" i="1"/>
  <c r="Q11" i="1" s="1"/>
  <c r="R10" i="1"/>
  <c r="R11" i="1" s="1"/>
  <c r="S10" i="1"/>
  <c r="S11" i="1" s="1"/>
  <c r="T10" i="1"/>
  <c r="T11" i="1" s="1"/>
  <c r="U10" i="1"/>
  <c r="U11" i="1" s="1"/>
  <c r="V10" i="1"/>
  <c r="V11" i="1" s="1"/>
  <c r="C10" i="1"/>
  <c r="L10" i="1"/>
  <c r="L11" i="1" s="1"/>
  <c r="M10" i="1" l="1"/>
  <c r="M11" i="1" s="1"/>
  <c r="D10" i="1"/>
  <c r="D11" i="1" s="1"/>
  <c r="H10" i="1"/>
  <c r="H11" i="1" s="1"/>
  <c r="E10" i="1"/>
  <c r="E11" i="1" s="1"/>
  <c r="G10" i="1"/>
  <c r="G11" i="1" s="1"/>
  <c r="I10" i="1"/>
  <c r="I11" i="1" s="1"/>
  <c r="K10" i="1"/>
  <c r="K11" i="1" s="1"/>
  <c r="F10" i="1"/>
  <c r="F11" i="1" s="1"/>
  <c r="J10" i="1"/>
  <c r="J11" i="1" s="1"/>
</calcChain>
</file>

<file path=xl/sharedStrings.xml><?xml version="1.0" encoding="utf-8"?>
<sst xmlns="http://schemas.openxmlformats.org/spreadsheetml/2006/main" count="18" uniqueCount="18">
  <si>
    <t>b</t>
  </si>
  <si>
    <t>c</t>
  </si>
  <si>
    <t>x</t>
  </si>
  <si>
    <t>f(x)</t>
  </si>
  <si>
    <t>osztásköz</t>
  </si>
  <si>
    <t>Helyettesítési érték:</t>
  </si>
  <si>
    <t>f(</t>
  </si>
  <si>
    <t>)=</t>
  </si>
  <si>
    <t>A zöld mezőket ki kell töltened.</t>
  </si>
  <si>
    <t>d</t>
  </si>
  <si>
    <t>A cosinus függvény ábrázolása</t>
  </si>
  <si>
    <t>f(x)=c cos(dx+a)+b</t>
  </si>
  <si>
    <t>Átváltó</t>
  </si>
  <si>
    <t>[fok]</t>
  </si>
  <si>
    <t>[radián]</t>
  </si>
  <si>
    <t>intervallum alsó határa (rad)</t>
  </si>
  <si>
    <t>intervallum felső határa (rad)</t>
  </si>
  <si>
    <t>a (radián)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</si>
</sst>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4" x14ac:knownFonts="1">
    <font>
      <sz val="11"/>
      <color theme="1"/>
      <name val="Calibri"/>
      <family val="2"/>
      <charset val="238"/>
      <scheme val="minor"/>
    </font>
    <font>
      <i/>
      <sz val="3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i/>
      <sz val="26"/>
      <color theme="1"/>
      <name val="Calibri"/>
      <family val="2"/>
      <charset val="238"/>
      <scheme val="minor"/>
    </font>
    <font>
      <i/>
      <sz val="28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b/>
      <i/>
      <sz val="28"/>
      <color theme="1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7" fillId="2" borderId="1" xfId="0" applyFont="1" applyFill="1" applyBorder="1" applyAlignment="1">
      <alignment horizontal="center"/>
    </xf>
    <xf numFmtId="0" fontId="0" fillId="4" borderId="0" xfId="0" applyFill="1"/>
    <xf numFmtId="0" fontId="4" fillId="4" borderId="1" xfId="0" applyFont="1" applyFill="1" applyBorder="1" applyAlignment="1">
      <alignment horizontal="center"/>
    </xf>
    <xf numFmtId="0" fontId="0" fillId="4" borderId="1" xfId="0" applyFill="1" applyBorder="1"/>
    <xf numFmtId="0" fontId="5" fillId="4" borderId="0" xfId="0" applyFont="1" applyFill="1" applyAlignment="1">
      <alignment horizontal="right"/>
    </xf>
    <xf numFmtId="0" fontId="10" fillId="6" borderId="1" xfId="0" applyFont="1" applyFill="1" applyBorder="1" applyAlignment="1">
      <alignment horizontal="center"/>
    </xf>
    <xf numFmtId="0" fontId="0" fillId="0" borderId="0" xfId="0" applyFill="1"/>
    <xf numFmtId="0" fontId="0" fillId="4" borderId="0" xfId="0" applyFill="1" applyAlignment="1">
      <alignment vertical="center"/>
    </xf>
    <xf numFmtId="2" fontId="0" fillId="4" borderId="1" xfId="0" applyNumberFormat="1" applyFill="1" applyBorder="1"/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7" fillId="4" borderId="7" xfId="0" applyFont="1" applyFill="1" applyBorder="1"/>
    <xf numFmtId="2" fontId="7" fillId="2" borderId="1" xfId="0" applyNumberFormat="1" applyFont="1" applyFill="1" applyBorder="1" applyAlignment="1">
      <alignment horizontal="center"/>
    </xf>
    <xf numFmtId="165" fontId="7" fillId="2" borderId="8" xfId="0" applyNumberFormat="1" applyFont="1" applyFill="1" applyBorder="1" applyAlignment="1">
      <alignment horizontal="center"/>
    </xf>
    <xf numFmtId="165" fontId="7" fillId="2" borderId="9" xfId="0" applyNumberFormat="1" applyFont="1" applyFill="1" applyBorder="1" applyAlignment="1">
      <alignment horizontal="center"/>
    </xf>
    <xf numFmtId="165" fontId="8" fillId="2" borderId="10" xfId="0" applyNumberFormat="1" applyFont="1" applyFill="1" applyBorder="1" applyAlignment="1">
      <alignment horizontal="center"/>
    </xf>
    <xf numFmtId="0" fontId="12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 wrapText="1"/>
    </xf>
    <xf numFmtId="0" fontId="9" fillId="4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164" fontId="7" fillId="3" borderId="0" xfId="0" applyNumberFormat="1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13" fillId="4" borderId="0" xfId="0" applyFont="1" applyFill="1" applyAlignment="1">
      <alignment horizont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/>
              <a:t>f(x)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Munka1!$C$10:$W$10</c:f>
              <c:numCache>
                <c:formatCode>0.00</c:formatCode>
                <c:ptCount val="21"/>
                <c:pt idx="0">
                  <c:v>-6.28</c:v>
                </c:pt>
                <c:pt idx="1">
                  <c:v>-5.6520000000000001</c:v>
                </c:pt>
                <c:pt idx="2">
                  <c:v>-5.024</c:v>
                </c:pt>
                <c:pt idx="3">
                  <c:v>-4.3960000000000008</c:v>
                </c:pt>
                <c:pt idx="4">
                  <c:v>-3.7680000000000002</c:v>
                </c:pt>
                <c:pt idx="5">
                  <c:v>-3.14</c:v>
                </c:pt>
                <c:pt idx="6">
                  <c:v>-2.5120000000000005</c:v>
                </c:pt>
                <c:pt idx="7">
                  <c:v>-1.8840000000000003</c:v>
                </c:pt>
                <c:pt idx="8" formatCode="General">
                  <c:v>-1.2560000000000002</c:v>
                </c:pt>
                <c:pt idx="9" formatCode="General">
                  <c:v>-0.62800000000000011</c:v>
                </c:pt>
                <c:pt idx="10" formatCode="General">
                  <c:v>0</c:v>
                </c:pt>
                <c:pt idx="11" formatCode="General">
                  <c:v>0.62800000000000011</c:v>
                </c:pt>
                <c:pt idx="12" formatCode="General">
                  <c:v>1.2559999999999993</c:v>
                </c:pt>
                <c:pt idx="13" formatCode="General">
                  <c:v>1.8839999999999995</c:v>
                </c:pt>
                <c:pt idx="14" formatCode="General">
                  <c:v>2.5119999999999996</c:v>
                </c:pt>
                <c:pt idx="15" formatCode="General">
                  <c:v>3.1399999999999997</c:v>
                </c:pt>
                <c:pt idx="16" formatCode="General">
                  <c:v>3.7679999999999998</c:v>
                </c:pt>
                <c:pt idx="17" formatCode="General">
                  <c:v>4.3959999999999999</c:v>
                </c:pt>
                <c:pt idx="18" formatCode="General">
                  <c:v>5.024</c:v>
                </c:pt>
                <c:pt idx="19" formatCode="General">
                  <c:v>5.6520000000000001</c:v>
                </c:pt>
                <c:pt idx="20" formatCode="General">
                  <c:v>6.28</c:v>
                </c:pt>
              </c:numCache>
            </c:numRef>
          </c:xVal>
          <c:yVal>
            <c:numRef>
              <c:f>Munka1!$C$11:$W$11</c:f>
              <c:numCache>
                <c:formatCode>0.00</c:formatCode>
                <c:ptCount val="21"/>
                <c:pt idx="0">
                  <c:v>0.99999492691337521</c:v>
                </c:pt>
                <c:pt idx="1">
                  <c:v>0.8073286233439505</c:v>
                </c:pt>
                <c:pt idx="2">
                  <c:v>0.30659246796909889</c:v>
                </c:pt>
                <c:pt idx="3">
                  <c:v>-0.31113680946388139</c:v>
                </c:pt>
                <c:pt idx="4">
                  <c:v>-0.81013888212399909</c:v>
                </c:pt>
                <c:pt idx="5">
                  <c:v>-0.9999987317275395</c:v>
                </c:pt>
                <c:pt idx="6">
                  <c:v>-0.80826742726931033</c:v>
                </c:pt>
                <c:pt idx="7">
                  <c:v>-0.3081080312779928</c:v>
                </c:pt>
                <c:pt idx="8" formatCode="General">
                  <c:v>0.30962281305702399</c:v>
                </c:pt>
                <c:pt idx="9" formatCode="General">
                  <c:v>0.80920418098803226</c:v>
                </c:pt>
                <c:pt idx="10" formatCode="General">
                  <c:v>1</c:v>
                </c:pt>
                <c:pt idx="11" formatCode="General">
                  <c:v>0.80920418098803226</c:v>
                </c:pt>
                <c:pt idx="12" formatCode="General">
                  <c:v>0.30962281305702483</c:v>
                </c:pt>
                <c:pt idx="13" formatCode="General">
                  <c:v>-0.30810803127799191</c:v>
                </c:pt>
                <c:pt idx="14" formatCode="General">
                  <c:v>-0.80826742726930978</c:v>
                </c:pt>
                <c:pt idx="15" formatCode="General">
                  <c:v>-0.9999987317275395</c:v>
                </c:pt>
                <c:pt idx="16" formatCode="General">
                  <c:v>-0.81013888212399932</c:v>
                </c:pt>
                <c:pt idx="17" formatCode="General">
                  <c:v>-0.31113680946388222</c:v>
                </c:pt>
                <c:pt idx="18" formatCode="General">
                  <c:v>0.30659246796909889</c:v>
                </c:pt>
                <c:pt idx="19" formatCode="General">
                  <c:v>0.8073286233439505</c:v>
                </c:pt>
                <c:pt idx="20" formatCode="General">
                  <c:v>0.99999492691337521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E8C-4385-9263-86FAB8E50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0784400"/>
        <c:axId val="610784960"/>
      </c:scatterChart>
      <c:valAx>
        <c:axId val="610784400"/>
        <c:scaling>
          <c:orientation val="minMax"/>
        </c:scaling>
        <c:delete val="0"/>
        <c:axPos val="b"/>
        <c:majorGridlines/>
        <c:numFmt formatCode="0.00" sourceLinked="1"/>
        <c:majorTickMark val="none"/>
        <c:minorTickMark val="none"/>
        <c:tickLblPos val="nextTo"/>
        <c:crossAx val="610784960"/>
        <c:crosses val="autoZero"/>
        <c:crossBetween val="midCat"/>
      </c:valAx>
      <c:valAx>
        <c:axId val="610784960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crossAx val="610784400"/>
        <c:crosses val="autoZero"/>
        <c:crossBetween val="midCat"/>
      </c:valAx>
      <c:spPr>
        <a:solidFill>
          <a:srgbClr val="FFFF00"/>
        </a:solidFill>
      </c:spPr>
    </c:plotArea>
    <c:plotVisOnly val="1"/>
    <c:dispBlanksAs val="gap"/>
    <c:showDLblsOverMax val="0"/>
  </c:chart>
  <c:spPr>
    <a:solidFill>
      <a:srgbClr val="FFFF00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12</xdr:row>
      <xdr:rowOff>4762</xdr:rowOff>
    </xdr:from>
    <xdr:to>
      <xdr:col>17</xdr:col>
      <xdr:colOff>47625</xdr:colOff>
      <xdr:row>29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6"/>
  <sheetViews>
    <sheetView tabSelected="1" zoomScale="80" zoomScaleNormal="80" workbookViewId="0">
      <selection activeCell="AA30" sqref="AA30"/>
    </sheetView>
  </sheetViews>
  <sheetFormatPr defaultRowHeight="14.4" x14ac:dyDescent="0.3"/>
  <cols>
    <col min="2" max="2" width="23.5546875" customWidth="1"/>
    <col min="3" max="3" width="9.33203125" customWidth="1"/>
    <col min="4" max="4" width="12.33203125" customWidth="1"/>
    <col min="5" max="5" width="11.33203125" customWidth="1"/>
    <col min="6" max="6" width="5" customWidth="1"/>
    <col min="7" max="7" width="5.88671875" customWidth="1"/>
    <col min="8" max="8" width="6.5546875" customWidth="1"/>
    <col min="9" max="9" width="6.6640625" customWidth="1"/>
    <col min="10" max="10" width="14" customWidth="1"/>
    <col min="11" max="12" width="4.44140625" customWidth="1"/>
    <col min="13" max="13" width="4.88671875" customWidth="1"/>
    <col min="14" max="14" width="4.5546875" customWidth="1"/>
    <col min="15" max="15" width="5" customWidth="1"/>
    <col min="16" max="16" width="5.6640625" customWidth="1"/>
    <col min="17" max="17" width="5" customWidth="1"/>
    <col min="18" max="18" width="4.6640625" customWidth="1"/>
    <col min="19" max="19" width="5.109375" customWidth="1"/>
    <col min="20" max="20" width="5.33203125" customWidth="1"/>
    <col min="21" max="21" width="4.44140625" customWidth="1"/>
    <col min="22" max="22" width="4.6640625" customWidth="1"/>
    <col min="23" max="23" width="4.88671875" customWidth="1"/>
    <col min="26" max="26" width="17.109375" customWidth="1"/>
  </cols>
  <sheetData>
    <row r="1" spans="1:26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6" ht="31.2" x14ac:dyDescent="0.6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2"/>
      <c r="O2" s="2"/>
      <c r="P2" s="2"/>
      <c r="Q2" s="8"/>
      <c r="R2" s="2"/>
      <c r="S2" s="2"/>
      <c r="T2" s="2"/>
      <c r="U2" s="2"/>
      <c r="V2" s="2"/>
      <c r="W2" s="2"/>
      <c r="X2" s="2"/>
    </row>
    <row r="3" spans="1:26" ht="36.75" customHeight="1" x14ac:dyDescent="0.55000000000000004">
      <c r="A3" s="2"/>
      <c r="B3" s="36" t="s">
        <v>11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2"/>
      <c r="N3" s="26" t="s">
        <v>12</v>
      </c>
      <c r="O3" s="26"/>
      <c r="P3" s="26"/>
      <c r="Q3" s="26"/>
      <c r="R3" s="26"/>
      <c r="S3" s="2"/>
      <c r="T3" s="2"/>
      <c r="U3" s="2"/>
      <c r="V3" s="2"/>
      <c r="W3" s="2"/>
      <c r="X3" s="2"/>
    </row>
    <row r="4" spans="1:26" ht="9" customHeight="1" thickBot="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6" ht="53.25" customHeight="1" x14ac:dyDescent="0.7">
      <c r="A5" s="2"/>
      <c r="B5" s="10" t="s">
        <v>17</v>
      </c>
      <c r="C5" s="11" t="s">
        <v>0</v>
      </c>
      <c r="D5" s="11" t="s">
        <v>1</v>
      </c>
      <c r="E5" s="12" t="s">
        <v>9</v>
      </c>
      <c r="F5" s="24" t="s">
        <v>15</v>
      </c>
      <c r="G5" s="24"/>
      <c r="H5" s="24"/>
      <c r="I5" s="25"/>
      <c r="J5" s="1">
        <v>-6.28</v>
      </c>
      <c r="K5" s="2"/>
      <c r="L5" s="2"/>
      <c r="M5" s="2"/>
      <c r="N5" s="27" t="s">
        <v>13</v>
      </c>
      <c r="O5" s="28"/>
      <c r="P5" s="29"/>
      <c r="Q5" s="33">
        <v>90</v>
      </c>
      <c r="R5" s="34"/>
      <c r="S5" s="35"/>
      <c r="T5" s="2"/>
      <c r="U5" s="22" t="s">
        <v>8</v>
      </c>
      <c r="V5" s="22"/>
      <c r="W5" s="22"/>
      <c r="X5" s="22"/>
      <c r="Y5" s="22"/>
      <c r="Z5" s="22"/>
    </row>
    <row r="6" spans="1:26" ht="49.5" customHeight="1" thickBot="1" x14ac:dyDescent="0.75">
      <c r="A6" s="2"/>
      <c r="B6" s="14">
        <v>0</v>
      </c>
      <c r="C6" s="15">
        <v>0</v>
      </c>
      <c r="D6" s="15">
        <v>1</v>
      </c>
      <c r="E6" s="16">
        <v>1</v>
      </c>
      <c r="F6" s="24" t="s">
        <v>16</v>
      </c>
      <c r="G6" s="24"/>
      <c r="H6" s="24"/>
      <c r="I6" s="25"/>
      <c r="J6" s="13">
        <v>6.28</v>
      </c>
      <c r="K6" s="2"/>
      <c r="L6" s="2"/>
      <c r="M6" s="2"/>
      <c r="N6" s="27" t="s">
        <v>14</v>
      </c>
      <c r="O6" s="28"/>
      <c r="P6" s="29"/>
      <c r="Q6" s="30">
        <f>Q5*3.14/180</f>
        <v>1.57</v>
      </c>
      <c r="R6" s="31"/>
      <c r="S6" s="32"/>
      <c r="T6" s="2"/>
      <c r="U6" s="2"/>
      <c r="V6" s="2"/>
      <c r="W6" s="2"/>
      <c r="X6" s="2"/>
      <c r="Y6" s="7"/>
    </row>
    <row r="7" spans="1:26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6" ht="28.8" x14ac:dyDescent="0.55000000000000004">
      <c r="A8" s="2"/>
      <c r="B8" s="2"/>
      <c r="C8" s="2"/>
      <c r="D8" s="2"/>
      <c r="E8" s="2"/>
      <c r="F8" s="23" t="s">
        <v>4</v>
      </c>
      <c r="G8" s="23"/>
      <c r="H8" s="23"/>
      <c r="I8" s="3">
        <f>(J6-J5)/20</f>
        <v>0.628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6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6" ht="21" x14ac:dyDescent="0.4">
      <c r="A10" s="2"/>
      <c r="B10" s="6" t="s">
        <v>2</v>
      </c>
      <c r="C10" s="9">
        <f>J5</f>
        <v>-6.28</v>
      </c>
      <c r="D10" s="9">
        <f>J5+I8</f>
        <v>-5.6520000000000001</v>
      </c>
      <c r="E10" s="9">
        <f>J5+2*I8</f>
        <v>-5.024</v>
      </c>
      <c r="F10" s="9">
        <f>J5+3*I8</f>
        <v>-4.3960000000000008</v>
      </c>
      <c r="G10" s="9">
        <f>J5+4*I8</f>
        <v>-3.7680000000000002</v>
      </c>
      <c r="H10" s="9">
        <f>J5+5*I8</f>
        <v>-3.14</v>
      </c>
      <c r="I10" s="9">
        <f>J5+6*I8</f>
        <v>-2.5120000000000005</v>
      </c>
      <c r="J10" s="9">
        <f>J5+7*I8</f>
        <v>-1.8840000000000003</v>
      </c>
      <c r="K10" s="4">
        <f>J5+8*I8</f>
        <v>-1.2560000000000002</v>
      </c>
      <c r="L10" s="4">
        <f>J5+9*I8</f>
        <v>-0.62800000000000011</v>
      </c>
      <c r="M10" s="4">
        <f>J5+10*I8</f>
        <v>0</v>
      </c>
      <c r="N10" s="4">
        <f>J5+11*I8</f>
        <v>0.62800000000000011</v>
      </c>
      <c r="O10" s="4">
        <f>J5+12*I8</f>
        <v>1.2559999999999993</v>
      </c>
      <c r="P10" s="4">
        <f>J5+13*I8</f>
        <v>1.8839999999999995</v>
      </c>
      <c r="Q10" s="4">
        <f>J5+14*I8</f>
        <v>2.5119999999999996</v>
      </c>
      <c r="R10" s="4">
        <f>J5+15*I8</f>
        <v>3.1399999999999997</v>
      </c>
      <c r="S10" s="4">
        <f>J5+16*I8</f>
        <v>3.7679999999999998</v>
      </c>
      <c r="T10" s="4">
        <f>J5+17*I8</f>
        <v>4.3959999999999999</v>
      </c>
      <c r="U10" s="4">
        <f>J5+18*I8</f>
        <v>5.024</v>
      </c>
      <c r="V10" s="4">
        <f>J5+19*I8</f>
        <v>5.6520000000000001</v>
      </c>
      <c r="W10" s="4">
        <f>J5+20*I8</f>
        <v>6.28</v>
      </c>
      <c r="X10" s="2"/>
    </row>
    <row r="11" spans="1:26" ht="21" x14ac:dyDescent="0.4">
      <c r="A11" s="2"/>
      <c r="B11" s="6" t="s">
        <v>3</v>
      </c>
      <c r="C11" s="9">
        <f>$D$6*COS($E$6*C10+$B$6)+$C$6</f>
        <v>0.99999492691337521</v>
      </c>
      <c r="D11" s="9">
        <f t="shared" ref="D11:W11" si="0">$D$6*COS($E$6*D10+$B$6)+$C$6</f>
        <v>0.8073286233439505</v>
      </c>
      <c r="E11" s="9">
        <f t="shared" si="0"/>
        <v>0.30659246796909889</v>
      </c>
      <c r="F11" s="9">
        <f t="shared" si="0"/>
        <v>-0.31113680946388139</v>
      </c>
      <c r="G11" s="9">
        <f t="shared" si="0"/>
        <v>-0.81013888212399909</v>
      </c>
      <c r="H11" s="9">
        <f t="shared" si="0"/>
        <v>-0.9999987317275395</v>
      </c>
      <c r="I11" s="9">
        <f t="shared" si="0"/>
        <v>-0.80826742726931033</v>
      </c>
      <c r="J11" s="9">
        <f t="shared" si="0"/>
        <v>-0.3081080312779928</v>
      </c>
      <c r="K11" s="4">
        <f t="shared" si="0"/>
        <v>0.30962281305702399</v>
      </c>
      <c r="L11" s="4">
        <f t="shared" si="0"/>
        <v>0.80920418098803226</v>
      </c>
      <c r="M11" s="4">
        <f t="shared" si="0"/>
        <v>1</v>
      </c>
      <c r="N11" s="4">
        <f t="shared" si="0"/>
        <v>0.80920418098803226</v>
      </c>
      <c r="O11" s="4">
        <f t="shared" si="0"/>
        <v>0.30962281305702483</v>
      </c>
      <c r="P11" s="4">
        <f t="shared" si="0"/>
        <v>-0.30810803127799191</v>
      </c>
      <c r="Q11" s="4">
        <f t="shared" si="0"/>
        <v>-0.80826742726930978</v>
      </c>
      <c r="R11" s="4">
        <f t="shared" si="0"/>
        <v>-0.9999987317275395</v>
      </c>
      <c r="S11" s="4">
        <f t="shared" si="0"/>
        <v>-0.81013888212399932</v>
      </c>
      <c r="T11" s="4">
        <f t="shared" si="0"/>
        <v>-0.31113680946388222</v>
      </c>
      <c r="U11" s="4">
        <f t="shared" si="0"/>
        <v>0.30659246796909889</v>
      </c>
      <c r="V11" s="4">
        <f t="shared" si="0"/>
        <v>0.8073286233439505</v>
      </c>
      <c r="W11" s="4">
        <f t="shared" si="0"/>
        <v>0.99999492691337521</v>
      </c>
      <c r="X11" s="2"/>
    </row>
    <row r="12" spans="1:2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56.25" customHeight="1" x14ac:dyDescent="0.7">
      <c r="A33" s="18" t="s">
        <v>5</v>
      </c>
      <c r="B33" s="18"/>
      <c r="C33" s="18"/>
      <c r="D33" s="5" t="s">
        <v>6</v>
      </c>
      <c r="E33" s="20">
        <v>0</v>
      </c>
      <c r="F33" s="20"/>
      <c r="G33" s="19" t="s">
        <v>7</v>
      </c>
      <c r="H33" s="19"/>
      <c r="I33" s="21">
        <f>$D$6*COS($E$6*E33+$B$6)+$C$6</f>
        <v>1</v>
      </c>
      <c r="J33" s="21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</sheetData>
  <mergeCells count="15">
    <mergeCell ref="U5:Z5"/>
    <mergeCell ref="F8:H8"/>
    <mergeCell ref="F5:I5"/>
    <mergeCell ref="F6:I6"/>
    <mergeCell ref="N3:R3"/>
    <mergeCell ref="N6:P6"/>
    <mergeCell ref="N5:P5"/>
    <mergeCell ref="Q6:S6"/>
    <mergeCell ref="Q5:S5"/>
    <mergeCell ref="B3:L3"/>
    <mergeCell ref="A2:M2"/>
    <mergeCell ref="A33:C33"/>
    <mergeCell ref="G33:H33"/>
    <mergeCell ref="E33:F33"/>
    <mergeCell ref="I33:J3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gyuri</dc:creator>
  <cp:lastModifiedBy>Gyermán György</cp:lastModifiedBy>
  <dcterms:created xsi:type="dcterms:W3CDTF">2015-12-13T13:13:04Z</dcterms:created>
  <dcterms:modified xsi:type="dcterms:W3CDTF">2024-11-05T16:10:05Z</dcterms:modified>
</cp:coreProperties>
</file>